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5150" windowHeight="921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<sst xmlns="http://schemas.openxmlformats.org/spreadsheetml/2006/main" count="71" uniqueCount="59">
  <si>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BANNER CROSS METHODIST CHURCH</t>
  </si>
  <si>
    <t>Lettings</t>
  </si>
  <si>
    <t>Grants and Donations</t>
  </si>
  <si>
    <t>Miscellaneous</t>
  </si>
  <si>
    <t>Youth Work</t>
  </si>
  <si>
    <t>Roof Fund</t>
  </si>
  <si>
    <t>Circuit Assessment</t>
  </si>
  <si>
    <t>Grants</t>
  </si>
  <si>
    <t>Caretaking</t>
  </si>
  <si>
    <t>Utilities</t>
  </si>
  <si>
    <t>Coffee</t>
  </si>
  <si>
    <t>Interest</t>
  </si>
  <si>
    <t xml:space="preserve">Collections </t>
  </si>
  <si>
    <t>- Cash</t>
  </si>
  <si>
    <t>- Standing Orders</t>
  </si>
  <si>
    <t xml:space="preserve">Tax Refund on Gift Aid </t>
  </si>
  <si>
    <t>Printing, Stationery and Posters</t>
  </si>
  <si>
    <t>- Wages and Supplies</t>
  </si>
  <si>
    <t>- House (Notional)</t>
  </si>
  <si>
    <t>Property</t>
  </si>
  <si>
    <t xml:space="preserve">- Repairs, Maintenance </t>
  </si>
  <si>
    <t>Surplus/Deficit for Year</t>
  </si>
  <si>
    <t>Reserves</t>
  </si>
  <si>
    <t>Property Fund</t>
  </si>
  <si>
    <t>£</t>
  </si>
  <si>
    <t>Bequests</t>
  </si>
  <si>
    <t>Total Reserves</t>
  </si>
  <si>
    <t>Original</t>
  </si>
  <si>
    <t>Total Collections</t>
  </si>
  <si>
    <t>Total Caretaking</t>
  </si>
  <si>
    <t xml:space="preserve">*Working Balance currently required </t>
  </si>
  <si>
    <t>Contingency sum</t>
  </si>
  <si>
    <t xml:space="preserve">Total Working Balance </t>
  </si>
  <si>
    <t>Leaving Unearmarked Balance on General Fund</t>
  </si>
  <si>
    <t xml:space="preserve">Balance Brought Forward 1 September </t>
  </si>
  <si>
    <t xml:space="preserve">Balance Carried Forward 31 August </t>
  </si>
  <si>
    <t>- Envelopes</t>
  </si>
  <si>
    <t>Actual</t>
  </si>
  <si>
    <t xml:space="preserve">RECEIPTS </t>
  </si>
  <si>
    <t>PAYMENTS</t>
  </si>
  <si>
    <t>Transfer from Bequests/Reserves</t>
  </si>
  <si>
    <t>Total Receipts</t>
  </si>
  <si>
    <t>Total Payments</t>
  </si>
  <si>
    <t>Transfer to Bequests/Reserves</t>
  </si>
  <si>
    <t>Intentional Faith Development</t>
  </si>
  <si>
    <t>Passionate Worship</t>
  </si>
  <si>
    <t>Radical Hospitality</t>
  </si>
  <si>
    <t>Risk-Taking Mision &amp; Service</t>
  </si>
  <si>
    <t>Cash Flow Contingency</t>
  </si>
  <si>
    <t>Out-Turn</t>
  </si>
  <si>
    <t>2011/12</t>
  </si>
  <si>
    <t>1 Sep 12</t>
  </si>
  <si>
    <t>1 Sep 13</t>
  </si>
  <si>
    <t>2012/13</t>
  </si>
  <si>
    <t>Schoolroom</t>
  </si>
  <si>
    <t>RECEIPTS AND PAYMENTS BUDGET 2013/2014</t>
  </si>
  <si>
    <t>2013/14</t>
  </si>
  <si>
    <t>1 Sep 14</t>
  </si>
  <si>
    <t>Date: 12/06/2013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</si>
</sst>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 quotePrefix="1">
      <alignment horizontal="center"/>
    </xf>
    <xf numFmtId="0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Fill="1" applyAlignment="1">
      <alignment/>
    </xf>
    <xf numFmtId="3" fontId="0" fillId="0" borderId="2" xfId="0" applyNumberFormat="1" applyFill="1" applyBorder="1" applyAlignment="1">
      <alignment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0" fillId="0" borderId="0" xfId="0" applyNumberFormat="1" applyFill="1" applyAlignment="1" quotePrefix="1">
      <alignment/>
    </xf>
    <xf numFmtId="3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30">
      <selection activeCell="A63" sqref="A63"/>
    </sheetView>
  </sheetViews>
  <sheetFormatPr defaultColWidth="9.140625" defaultRowHeight="12.75"/>
  <cols>
    <col min="1" max="1" width="11.140625" style="0" customWidth="1"/>
    <col min="2" max="2" width="26.7109375" style="0" customWidth="1"/>
    <col min="3" max="3" width="9.28125" style="3" customWidth="1"/>
    <col min="4" max="6" width="9.28125" style="0" customWidth="1"/>
    <col min="7" max="8" width="3.7109375" style="0" customWidth="1"/>
    <col min="10" max="10" width="9.140625" style="3" customWidth="1"/>
  </cols>
  <sheetData>
    <row r="1" ht="12.75">
      <c r="A1" s="3" t="s">
        <v>0</v>
      </c>
    </row>
    <row r="3" ht="12.75">
      <c r="A3" s="3" t="s">
        <v>55</v>
      </c>
    </row>
    <row r="4" spans="1:4" ht="12.75">
      <c r="A4" s="3"/>
      <c r="D4" s="14"/>
    </row>
    <row r="5" spans="3:7" ht="12.75">
      <c r="C5" s="9" t="s">
        <v>37</v>
      </c>
      <c r="D5" s="9" t="s">
        <v>27</v>
      </c>
      <c r="E5" s="14" t="s">
        <v>49</v>
      </c>
      <c r="F5" s="14" t="s">
        <v>27</v>
      </c>
      <c r="G5" s="14"/>
    </row>
    <row r="6" spans="3:7" ht="12.75">
      <c r="C6" s="6" t="s">
        <v>50</v>
      </c>
      <c r="D6" s="6" t="s">
        <v>53</v>
      </c>
      <c r="E6" s="6" t="s">
        <v>53</v>
      </c>
      <c r="F6" s="6" t="s">
        <v>56</v>
      </c>
      <c r="G6" s="6"/>
    </row>
    <row r="7" spans="3:6" ht="12.75">
      <c r="C7" s="9" t="s">
        <v>24</v>
      </c>
      <c r="D7" s="9" t="s">
        <v>24</v>
      </c>
      <c r="E7" s="9" t="s">
        <v>24</v>
      </c>
      <c r="F7" s="9" t="s">
        <v>24</v>
      </c>
    </row>
    <row r="8" spans="1:4" ht="13.5" customHeight="1">
      <c r="A8" t="s">
        <v>38</v>
      </c>
      <c r="D8" s="3"/>
    </row>
    <row r="9" spans="1:7" ht="12.75">
      <c r="A9" t="s">
        <v>12</v>
      </c>
      <c r="B9" s="5" t="s">
        <v>14</v>
      </c>
      <c r="C9" s="17">
        <v>36182</v>
      </c>
      <c r="D9" s="17">
        <v>34900</v>
      </c>
      <c r="E9" s="17">
        <v>33700</v>
      </c>
      <c r="F9" s="17">
        <v>33000</v>
      </c>
      <c r="G9" s="17"/>
    </row>
    <row r="10" spans="2:9" ht="12.75">
      <c r="B10" s="5" t="s">
        <v>36</v>
      </c>
      <c r="C10" s="17">
        <v>12420</v>
      </c>
      <c r="D10" s="17">
        <v>13000</v>
      </c>
      <c r="E10" s="17">
        <v>11900</v>
      </c>
      <c r="F10" s="17">
        <v>11500</v>
      </c>
      <c r="I10" s="20"/>
    </row>
    <row r="11" spans="2:6" ht="12.75">
      <c r="B11" s="5" t="s">
        <v>13</v>
      </c>
      <c r="C11" s="18">
        <v>2322</v>
      </c>
      <c r="D11" s="18">
        <v>2000</v>
      </c>
      <c r="E11" s="18">
        <v>1900</v>
      </c>
      <c r="F11" s="18">
        <v>1900</v>
      </c>
    </row>
    <row r="12" spans="2:7" ht="12.75">
      <c r="B12" s="1" t="s">
        <v>28</v>
      </c>
      <c r="C12" s="22">
        <f>SUM(C9:C11)</f>
        <v>50924</v>
      </c>
      <c r="D12" s="22">
        <f>SUM(D9:D11)</f>
        <v>49900</v>
      </c>
      <c r="E12" s="22">
        <f>SUM(E9:E11)</f>
        <v>47500</v>
      </c>
      <c r="F12" s="22">
        <f>SUM(F9:F11)</f>
        <v>46400</v>
      </c>
      <c r="G12">
        <v>1</v>
      </c>
    </row>
    <row r="13" spans="2:6" ht="12.75">
      <c r="B13" s="5"/>
      <c r="C13" s="17"/>
      <c r="D13" s="15"/>
      <c r="E13" s="17"/>
      <c r="F13" s="17"/>
    </row>
    <row r="14" spans="1:10" ht="12.75">
      <c r="A14" t="s">
        <v>15</v>
      </c>
      <c r="C14" s="3">
        <v>17182</v>
      </c>
      <c r="D14" s="17">
        <v>11700</v>
      </c>
      <c r="E14" s="17">
        <v>11300</v>
      </c>
      <c r="F14" s="17">
        <v>11000</v>
      </c>
      <c r="H14" s="17"/>
      <c r="J14" s="17"/>
    </row>
    <row r="15" spans="1:10" ht="12.75">
      <c r="A15" t="s">
        <v>11</v>
      </c>
      <c r="C15" s="3">
        <v>2081</v>
      </c>
      <c r="D15" s="17">
        <v>2000</v>
      </c>
      <c r="E15" s="17">
        <v>1800</v>
      </c>
      <c r="F15" s="17">
        <v>1800</v>
      </c>
      <c r="G15" s="3"/>
      <c r="H15" s="17"/>
      <c r="J15" s="17"/>
    </row>
    <row r="16" spans="1:8" ht="12.75">
      <c r="A16" t="s">
        <v>1</v>
      </c>
      <c r="C16" s="3">
        <v>22076</v>
      </c>
      <c r="D16" s="17">
        <v>21000</v>
      </c>
      <c r="E16" s="17">
        <v>22200</v>
      </c>
      <c r="F16" s="17">
        <v>22000</v>
      </c>
      <c r="G16" s="3">
        <v>2</v>
      </c>
      <c r="H16" s="3"/>
    </row>
    <row r="17" spans="1:10" ht="12.75">
      <c r="A17" t="s">
        <v>10</v>
      </c>
      <c r="C17" s="3">
        <v>4833</v>
      </c>
      <c r="D17" s="17">
        <v>4500</v>
      </c>
      <c r="E17" s="17">
        <v>4150</v>
      </c>
      <c r="F17" s="17">
        <v>4150</v>
      </c>
      <c r="H17" s="17"/>
      <c r="J17" s="17"/>
    </row>
    <row r="18" spans="1:10" ht="12.75">
      <c r="A18" t="s">
        <v>2</v>
      </c>
      <c r="C18" s="3">
        <v>7176</v>
      </c>
      <c r="D18" s="17">
        <v>3800</v>
      </c>
      <c r="E18" s="17">
        <v>5550</v>
      </c>
      <c r="F18" s="17">
        <v>3800</v>
      </c>
      <c r="G18" s="17">
        <v>3</v>
      </c>
      <c r="H18" s="17"/>
      <c r="J18" s="17"/>
    </row>
    <row r="19" spans="1:8" ht="12.75">
      <c r="A19" t="s">
        <v>40</v>
      </c>
      <c r="C19" s="3">
        <v>1766</v>
      </c>
      <c r="D19" s="17">
        <v>0</v>
      </c>
      <c r="E19" s="17">
        <v>950</v>
      </c>
      <c r="F19" s="17">
        <v>0</v>
      </c>
      <c r="G19" s="17">
        <v>4</v>
      </c>
      <c r="H19" s="17"/>
    </row>
    <row r="20" spans="1:8" ht="12.75">
      <c r="A20" t="s">
        <v>4</v>
      </c>
      <c r="C20" s="3">
        <f>4500+690</f>
        <v>5190</v>
      </c>
      <c r="D20" s="17">
        <v>1500</v>
      </c>
      <c r="E20" s="17">
        <v>1800</v>
      </c>
      <c r="F20" s="17">
        <v>1800</v>
      </c>
      <c r="G20" s="3"/>
      <c r="H20" s="17"/>
    </row>
    <row r="21" spans="1:12" ht="12.75">
      <c r="A21" t="s">
        <v>44</v>
      </c>
      <c r="C21" s="3">
        <v>4328</v>
      </c>
      <c r="D21" s="17">
        <v>0</v>
      </c>
      <c r="E21" s="17">
        <v>100</v>
      </c>
      <c r="F21" s="17">
        <v>0</v>
      </c>
      <c r="G21" s="3"/>
      <c r="H21" s="17"/>
      <c r="L21" s="20"/>
    </row>
    <row r="22" spans="1:8" ht="12.75">
      <c r="A22" t="s">
        <v>45</v>
      </c>
      <c r="C22" s="3">
        <v>345</v>
      </c>
      <c r="D22" s="17">
        <v>200</v>
      </c>
      <c r="E22" s="17">
        <v>100</v>
      </c>
      <c r="F22" s="17">
        <v>200</v>
      </c>
      <c r="G22" s="3"/>
      <c r="H22" s="17"/>
    </row>
    <row r="23" spans="1:8" ht="12.75">
      <c r="A23" t="s">
        <v>46</v>
      </c>
      <c r="C23" s="3">
        <v>512</v>
      </c>
      <c r="D23" s="17">
        <v>0</v>
      </c>
      <c r="E23" s="17">
        <v>150</v>
      </c>
      <c r="F23" s="17">
        <v>0</v>
      </c>
      <c r="G23" s="3"/>
      <c r="H23" s="17"/>
    </row>
    <row r="24" spans="1:8" ht="12.75">
      <c r="A24" t="s">
        <v>47</v>
      </c>
      <c r="C24" s="3">
        <v>225</v>
      </c>
      <c r="D24" s="17">
        <v>0</v>
      </c>
      <c r="E24" s="17">
        <v>0</v>
      </c>
      <c r="F24" s="17">
        <v>0</v>
      </c>
      <c r="G24" s="3"/>
      <c r="H24" s="17"/>
    </row>
    <row r="25" spans="1:8" ht="12.75">
      <c r="A25" s="2" t="s">
        <v>3</v>
      </c>
      <c r="B25" s="2"/>
      <c r="C25" s="3">
        <v>7279</v>
      </c>
      <c r="D25" s="18">
        <v>2800</v>
      </c>
      <c r="E25" s="18">
        <v>5200</v>
      </c>
      <c r="F25" s="18">
        <v>2400</v>
      </c>
      <c r="G25" s="15">
        <v>5</v>
      </c>
      <c r="H25" s="17"/>
    </row>
    <row r="26" spans="1:9" ht="13.5" thickBot="1">
      <c r="A26" s="12" t="s">
        <v>41</v>
      </c>
      <c r="B26" s="4"/>
      <c r="C26" s="23">
        <f>SUM(C12:C25)</f>
        <v>123917</v>
      </c>
      <c r="D26" s="23">
        <f>SUM(D12:D25)</f>
        <v>97400</v>
      </c>
      <c r="E26" s="23">
        <f>SUM(E12:E25)</f>
        <v>100800</v>
      </c>
      <c r="F26" s="23">
        <f>SUM(F12:F25)</f>
        <v>93550</v>
      </c>
      <c r="I26" s="3"/>
    </row>
    <row r="27" spans="3:6" ht="13.5" thickTop="1">
      <c r="C27" s="17"/>
      <c r="D27" s="20"/>
      <c r="E27" s="20"/>
      <c r="F27" s="20"/>
    </row>
    <row r="28" spans="1:6" ht="12.75">
      <c r="A28" t="s">
        <v>39</v>
      </c>
      <c r="C28" s="17"/>
      <c r="D28" s="20"/>
      <c r="E28" s="20"/>
      <c r="F28" s="20"/>
    </row>
    <row r="29" spans="1:8" ht="12.75">
      <c r="A29" t="s">
        <v>6</v>
      </c>
      <c r="C29" s="3">
        <v>39492</v>
      </c>
      <c r="D29" s="17">
        <v>41000</v>
      </c>
      <c r="E29" s="17">
        <v>41330</v>
      </c>
      <c r="F29" s="17">
        <v>48000</v>
      </c>
      <c r="G29" s="3">
        <v>6</v>
      </c>
      <c r="H29" s="17"/>
    </row>
    <row r="30" spans="1:8" ht="12.75">
      <c r="A30" t="s">
        <v>7</v>
      </c>
      <c r="C30" s="3">
        <v>2515</v>
      </c>
      <c r="D30" s="17">
        <v>1500</v>
      </c>
      <c r="E30" s="17">
        <v>1800</v>
      </c>
      <c r="F30" s="17">
        <v>1650</v>
      </c>
      <c r="G30" s="19"/>
      <c r="H30" s="3"/>
    </row>
    <row r="31" spans="1:8" ht="12.75">
      <c r="A31" t="s">
        <v>19</v>
      </c>
      <c r="B31" s="7" t="s">
        <v>20</v>
      </c>
      <c r="C31" s="3">
        <v>7250</v>
      </c>
      <c r="D31" s="19">
        <v>6000</v>
      </c>
      <c r="E31" s="29">
        <v>7700</v>
      </c>
      <c r="F31" s="19">
        <v>6000</v>
      </c>
      <c r="G31" s="19">
        <v>7</v>
      </c>
      <c r="H31" s="19"/>
    </row>
    <row r="32" spans="1:6" ht="12.75">
      <c r="A32" t="s">
        <v>9</v>
      </c>
      <c r="B32" s="5"/>
      <c r="C32" s="3">
        <v>16177</v>
      </c>
      <c r="D32" s="17">
        <v>18500</v>
      </c>
      <c r="E32" s="17">
        <v>19300</v>
      </c>
      <c r="F32" s="17">
        <v>19500</v>
      </c>
    </row>
    <row r="33" spans="1:6" ht="12.75">
      <c r="A33" t="s">
        <v>8</v>
      </c>
      <c r="B33" s="5" t="s">
        <v>17</v>
      </c>
      <c r="C33" s="3">
        <v>11143</v>
      </c>
      <c r="D33" s="17">
        <v>12000</v>
      </c>
      <c r="E33" s="17">
        <v>11000</v>
      </c>
      <c r="F33" s="17">
        <v>11000</v>
      </c>
    </row>
    <row r="34" spans="2:7" ht="12.75">
      <c r="B34" s="5" t="s">
        <v>18</v>
      </c>
      <c r="C34" s="18">
        <v>6000</v>
      </c>
      <c r="D34" s="18">
        <v>6000</v>
      </c>
      <c r="E34" s="18">
        <v>6000</v>
      </c>
      <c r="F34" s="18">
        <v>6000</v>
      </c>
      <c r="G34" s="20"/>
    </row>
    <row r="35" spans="2:6" ht="12.75">
      <c r="B35" s="1" t="s">
        <v>29</v>
      </c>
      <c r="C35" s="21">
        <f>SUM(C33:C34)</f>
        <v>17143</v>
      </c>
      <c r="D35" s="21">
        <f>SUM(D33:D34)</f>
        <v>18000</v>
      </c>
      <c r="E35" s="21">
        <f>SUM(E33:E34)</f>
        <v>17000</v>
      </c>
      <c r="F35" s="21">
        <f>SUM(F33:F34)</f>
        <v>17000</v>
      </c>
    </row>
    <row r="36" spans="1:7" ht="12.75">
      <c r="A36" t="s">
        <v>16</v>
      </c>
      <c r="C36" s="3">
        <v>706</v>
      </c>
      <c r="D36" s="17">
        <v>600</v>
      </c>
      <c r="E36" s="17">
        <v>1000</v>
      </c>
      <c r="F36" s="17">
        <v>1000</v>
      </c>
      <c r="G36" s="3"/>
    </row>
    <row r="37" spans="1:8" ht="12.75">
      <c r="A37" t="s">
        <v>4</v>
      </c>
      <c r="B37" s="5"/>
      <c r="C37" s="3">
        <v>6196</v>
      </c>
      <c r="D37" s="17">
        <v>6250</v>
      </c>
      <c r="E37" s="17">
        <v>5600</v>
      </c>
      <c r="F37" s="17">
        <v>6250</v>
      </c>
      <c r="G37" s="17">
        <v>8</v>
      </c>
      <c r="H37" s="17"/>
    </row>
    <row r="38" spans="1:8" ht="12.75">
      <c r="A38" t="s">
        <v>44</v>
      </c>
      <c r="B38" s="5"/>
      <c r="C38" s="3">
        <v>8850</v>
      </c>
      <c r="D38" s="17">
        <v>500</v>
      </c>
      <c r="E38" s="17">
        <v>200</v>
      </c>
      <c r="F38" s="17">
        <v>200</v>
      </c>
      <c r="G38" s="17"/>
      <c r="H38" s="17"/>
    </row>
    <row r="39" spans="1:8" ht="12.75">
      <c r="A39" t="s">
        <v>45</v>
      </c>
      <c r="B39" s="5"/>
      <c r="C39" s="3">
        <v>1316</v>
      </c>
      <c r="D39" s="17">
        <v>1500</v>
      </c>
      <c r="E39" s="17">
        <v>1200</v>
      </c>
      <c r="F39" s="17">
        <v>1200</v>
      </c>
      <c r="H39" s="17"/>
    </row>
    <row r="40" spans="1:10" ht="12.75">
      <c r="A40" t="s">
        <v>46</v>
      </c>
      <c r="B40" s="5"/>
      <c r="C40" s="3">
        <v>708</v>
      </c>
      <c r="D40" s="17">
        <v>500</v>
      </c>
      <c r="E40" s="17">
        <v>100</v>
      </c>
      <c r="F40" s="17">
        <v>100</v>
      </c>
      <c r="H40" s="17"/>
      <c r="J40" s="17"/>
    </row>
    <row r="41" spans="1:8" ht="12.75">
      <c r="A41" t="s">
        <v>47</v>
      </c>
      <c r="B41" s="5"/>
      <c r="C41" s="3">
        <v>35</v>
      </c>
      <c r="D41" s="17">
        <v>500</v>
      </c>
      <c r="E41" s="17">
        <v>100</v>
      </c>
      <c r="F41" s="17">
        <v>100</v>
      </c>
      <c r="H41" s="17"/>
    </row>
    <row r="42" spans="1:8" ht="12.75">
      <c r="A42" t="s">
        <v>43</v>
      </c>
      <c r="B42" s="5"/>
      <c r="C42" s="3">
        <f>1000+2213+10000+1123</f>
        <v>14336</v>
      </c>
      <c r="D42" s="17">
        <v>0</v>
      </c>
      <c r="E42" s="17">
        <v>0</v>
      </c>
      <c r="F42" s="17">
        <v>0</v>
      </c>
      <c r="G42" s="17"/>
      <c r="H42" s="17"/>
    </row>
    <row r="43" spans="1:8" ht="12.75">
      <c r="A43" s="2" t="s">
        <v>3</v>
      </c>
      <c r="B43" s="2"/>
      <c r="C43" s="17">
        <v>2907</v>
      </c>
      <c r="D43" s="18">
        <v>2800</v>
      </c>
      <c r="E43" s="18">
        <v>3500</v>
      </c>
      <c r="F43" s="18">
        <v>3500</v>
      </c>
      <c r="H43" s="17"/>
    </row>
    <row r="44" spans="1:6" ht="13.5" thickBot="1">
      <c r="A44" s="12" t="s">
        <v>42</v>
      </c>
      <c r="B44" s="4"/>
      <c r="C44" s="23">
        <f>SUM(C36:C43)+C35+SUM(C29:C32)</f>
        <v>117631</v>
      </c>
      <c r="D44" s="23">
        <f>SUM(D36:D43)+D35+SUM(D29:D32)</f>
        <v>97650</v>
      </c>
      <c r="E44" s="23">
        <f>SUM(E36:E43)+E35+SUM(E29:E32)</f>
        <v>98830</v>
      </c>
      <c r="F44" s="23">
        <f>SUM(F36:F43)+F35+SUM(F29:F32)</f>
        <v>104500</v>
      </c>
    </row>
    <row r="45" spans="3:6" ht="13.5" thickTop="1">
      <c r="C45" s="17"/>
      <c r="D45" s="17"/>
      <c r="E45" s="20"/>
      <c r="F45" s="20"/>
    </row>
    <row r="46" spans="1:8" ht="12.75">
      <c r="A46" s="10" t="s">
        <v>34</v>
      </c>
      <c r="C46" s="15">
        <v>19804</v>
      </c>
      <c r="D46" s="17">
        <v>26090</v>
      </c>
      <c r="E46" s="15">
        <v>26090</v>
      </c>
      <c r="F46" s="17">
        <f>E48</f>
        <v>28060</v>
      </c>
      <c r="G46" s="13"/>
      <c r="H46" s="15"/>
    </row>
    <row r="47" spans="1:8" ht="12.75">
      <c r="A47" t="s">
        <v>21</v>
      </c>
      <c r="C47" s="17">
        <f>C26-C44</f>
        <v>6286</v>
      </c>
      <c r="D47" s="17">
        <f>D26-D44</f>
        <v>-250</v>
      </c>
      <c r="E47" s="17">
        <f>E26-E44</f>
        <v>1970</v>
      </c>
      <c r="F47" s="17">
        <f>F26-F44</f>
        <v>-10950</v>
      </c>
      <c r="G47" s="15"/>
      <c r="H47" s="3"/>
    </row>
    <row r="48" spans="1:8" ht="13.5" thickBot="1">
      <c r="A48" s="12" t="s">
        <v>35</v>
      </c>
      <c r="B48" s="4"/>
      <c r="C48" s="23">
        <f>SUM(C46:C47)</f>
        <v>26090</v>
      </c>
      <c r="D48" s="23">
        <f>SUM(D46:D47)</f>
        <v>25840</v>
      </c>
      <c r="E48" s="23">
        <f>SUM(E46:E47)</f>
        <v>28060</v>
      </c>
      <c r="F48" s="23">
        <f>SUM(F46:F47)</f>
        <v>17110</v>
      </c>
      <c r="G48" s="13"/>
      <c r="H48" s="3"/>
    </row>
    <row r="49" spans="3:6" ht="13.5" thickTop="1">
      <c r="C49" s="17"/>
      <c r="D49" s="17"/>
      <c r="E49" s="20"/>
      <c r="F49" s="20"/>
    </row>
    <row r="50" spans="1:8" ht="12.75">
      <c r="A50" s="10" t="s">
        <v>22</v>
      </c>
      <c r="C50" s="8" t="s">
        <v>51</v>
      </c>
      <c r="D50" s="24" t="s">
        <v>52</v>
      </c>
      <c r="E50" s="24" t="s">
        <v>52</v>
      </c>
      <c r="F50" s="24" t="s">
        <v>57</v>
      </c>
      <c r="H50" s="3"/>
    </row>
    <row r="51" spans="1:8" ht="12.75">
      <c r="A51" t="s">
        <v>23</v>
      </c>
      <c r="C51" s="17">
        <f>21495-690</f>
        <v>20805</v>
      </c>
      <c r="D51" s="17">
        <v>21495</v>
      </c>
      <c r="E51" s="17">
        <v>21495</v>
      </c>
      <c r="F51" s="17">
        <v>21495</v>
      </c>
      <c r="H51" s="15"/>
    </row>
    <row r="52" spans="1:8" ht="12.75">
      <c r="A52" t="s">
        <v>54</v>
      </c>
      <c r="C52" s="17">
        <v>10000</v>
      </c>
      <c r="D52" s="17">
        <v>10000</v>
      </c>
      <c r="E52" s="17">
        <v>9050</v>
      </c>
      <c r="F52" s="17">
        <v>9050</v>
      </c>
      <c r="H52" s="15"/>
    </row>
    <row r="53" spans="1:8" ht="12.75">
      <c r="A53" t="s">
        <v>5</v>
      </c>
      <c r="C53" s="17">
        <v>8357</v>
      </c>
      <c r="D53" s="17">
        <v>8357</v>
      </c>
      <c r="E53" s="17">
        <v>8357</v>
      </c>
      <c r="F53" s="17">
        <v>8357</v>
      </c>
      <c r="H53" s="15"/>
    </row>
    <row r="54" spans="1:9" ht="12.75">
      <c r="A54" t="s">
        <v>25</v>
      </c>
      <c r="C54" s="17">
        <v>76865</v>
      </c>
      <c r="D54" s="17">
        <v>75742</v>
      </c>
      <c r="E54" s="17">
        <v>75742</v>
      </c>
      <c r="F54" s="17">
        <v>75742</v>
      </c>
      <c r="H54" s="3"/>
      <c r="I54" s="3"/>
    </row>
    <row r="55" spans="1:8" ht="12.75">
      <c r="A55" s="11" t="s">
        <v>26</v>
      </c>
      <c r="B55" s="1"/>
      <c r="C55" s="22">
        <f>SUM(C51:C54)</f>
        <v>116027</v>
      </c>
      <c r="D55" s="22">
        <f>SUM(D51:D54)</f>
        <v>115594</v>
      </c>
      <c r="E55" s="22">
        <f>SUM(E51:E54)</f>
        <v>114644</v>
      </c>
      <c r="F55" s="22">
        <f>SUM(F51:F54)</f>
        <v>114644</v>
      </c>
      <c r="H55" s="3"/>
    </row>
    <row r="56" spans="3:6" ht="12.75">
      <c r="C56" s="17"/>
      <c r="D56" s="20"/>
      <c r="E56" s="20"/>
      <c r="F56" s="17"/>
    </row>
    <row r="57" spans="1:6" ht="12.75">
      <c r="A57" s="10" t="s">
        <v>30</v>
      </c>
      <c r="C57" s="17"/>
      <c r="D57" s="20"/>
      <c r="E57" s="20"/>
      <c r="F57" s="17"/>
    </row>
    <row r="58" spans="1:6" ht="12.75">
      <c r="A58" t="s">
        <v>48</v>
      </c>
      <c r="C58" s="17"/>
      <c r="D58" s="20"/>
      <c r="E58" s="20"/>
      <c r="F58" s="17">
        <v>8400</v>
      </c>
    </row>
    <row r="59" spans="1:6" ht="12.75">
      <c r="A59" t="s">
        <v>31</v>
      </c>
      <c r="C59" s="17"/>
      <c r="D59" s="20"/>
      <c r="E59" s="20"/>
      <c r="F59" s="17">
        <v>2000</v>
      </c>
    </row>
    <row r="60" spans="1:6" ht="13.5" thickBot="1">
      <c r="A60" s="12" t="s">
        <v>32</v>
      </c>
      <c r="B60" s="4"/>
      <c r="C60" s="25"/>
      <c r="D60" s="26"/>
      <c r="E60" s="20"/>
      <c r="F60" s="23">
        <f>SUM(F58:F59)</f>
        <v>10400</v>
      </c>
    </row>
    <row r="61" spans="1:6" ht="14.25" thickBot="1" thickTop="1">
      <c r="A61" s="16" t="s">
        <v>33</v>
      </c>
      <c r="B61" s="16"/>
      <c r="C61" s="27"/>
      <c r="D61" s="28"/>
      <c r="E61" s="20"/>
      <c r="F61" s="27">
        <f>F48-F60</f>
        <v>6710</v>
      </c>
    </row>
    <row r="62" spans="3:6" ht="13.5" thickTop="1">
      <c r="C62" s="17"/>
      <c r="D62" s="20"/>
      <c r="E62" s="20"/>
      <c r="F62" s="20"/>
    </row>
    <row r="63" ht="12.75">
      <c r="A63" t="s">
        <v>58</v>
      </c>
    </row>
  </sheetData>
  <printOptions/>
  <pageMargins left="0.7480314960629921" right="0.7480314960629921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Andrew</cp:lastModifiedBy>
  <cp:lastPrinted>2013-06-09T21:56:12Z</cp:lastPrinted>
  <dcterms:created xsi:type="dcterms:W3CDTF">1996-10-14T23:33:28Z</dcterms:created>
  <dcterms:modified xsi:type="dcterms:W3CDTF">2013-06-28T08:50:59Z</dcterms:modified>
  <cp:category/>
  <cp:version/>
  <cp:contentType/>
  <cp:contentStatus/>
</cp:coreProperties>
</file>